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eiger\Desktop\"/>
    </mc:Choice>
  </mc:AlternateContent>
  <xr:revisionPtr revIDLastSave="0" documentId="13_ncr:1_{D9D85388-5FA7-4CCD-9367-C63356E77FB4}" xr6:coauthVersionLast="47" xr6:coauthVersionMax="47" xr10:uidLastSave="{00000000-0000-0000-0000-000000000000}"/>
  <bookViews>
    <workbookView xWindow="-120" yWindow="-120" windowWidth="29040" windowHeight="15720" xr2:uid="{89335EEE-D806-4F68-9C9A-2125DE6279BA}"/>
  </bookViews>
  <sheets>
    <sheet name="TE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64" i="1"/>
  <c r="J63" i="1"/>
  <c r="J62" i="1"/>
  <c r="J61" i="1"/>
  <c r="J60" i="1"/>
  <c r="J59" i="1"/>
  <c r="J58" i="1"/>
  <c r="J57" i="1"/>
  <c r="J56" i="1"/>
  <c r="J55" i="1"/>
  <c r="J53" i="1"/>
  <c r="J36" i="1"/>
  <c r="J33" i="1"/>
  <c r="J32" i="1"/>
  <c r="J24" i="1"/>
  <c r="E18" i="1"/>
  <c r="J18" i="1" s="1"/>
  <c r="E19" i="1"/>
  <c r="J19" i="1" s="1"/>
  <c r="E20" i="1"/>
  <c r="J20" i="1" s="1"/>
  <c r="E21" i="1"/>
  <c r="J21" i="1" s="1"/>
  <c r="E22" i="1"/>
  <c r="J22" i="1" s="1"/>
  <c r="E23" i="1"/>
  <c r="J23" i="1" s="1"/>
  <c r="E24" i="1"/>
  <c r="E25" i="1"/>
  <c r="J25" i="1" s="1"/>
  <c r="E26" i="1"/>
  <c r="J26" i="1" s="1"/>
  <c r="E27" i="1"/>
  <c r="J27" i="1" s="1"/>
  <c r="E28" i="1"/>
  <c r="J28" i="1" s="1"/>
  <c r="E29" i="1"/>
  <c r="J29" i="1" s="1"/>
  <c r="E30" i="1"/>
  <c r="J30" i="1" s="1"/>
  <c r="E31" i="1"/>
  <c r="J31" i="1" s="1"/>
  <c r="E32" i="1"/>
  <c r="E33" i="1"/>
  <c r="E34" i="1"/>
  <c r="J34" i="1" s="1"/>
  <c r="E35" i="1"/>
  <c r="J35" i="1" s="1"/>
  <c r="E36" i="1"/>
  <c r="E37" i="1"/>
  <c r="J37" i="1" s="1"/>
  <c r="E38" i="1"/>
  <c r="J38" i="1" s="1"/>
  <c r="E39" i="1"/>
  <c r="J39" i="1" s="1"/>
  <c r="E40" i="1"/>
  <c r="J40" i="1" s="1"/>
  <c r="E41" i="1"/>
  <c r="J41" i="1" s="1"/>
  <c r="E42" i="1"/>
  <c r="J42" i="1" s="1"/>
  <c r="E43" i="1"/>
  <c r="J43" i="1" s="1"/>
  <c r="E44" i="1"/>
  <c r="J44" i="1" s="1"/>
  <c r="E45" i="1"/>
  <c r="J45" i="1" s="1"/>
  <c r="E46" i="1"/>
  <c r="J46" i="1" s="1"/>
  <c r="E47" i="1"/>
  <c r="J47" i="1" s="1"/>
  <c r="E48" i="1"/>
  <c r="J48" i="1" s="1"/>
  <c r="E49" i="1"/>
  <c r="J49" i="1" s="1"/>
  <c r="E50" i="1"/>
  <c r="J50" i="1" s="1"/>
  <c r="E51" i="1"/>
  <c r="J51" i="1" s="1"/>
  <c r="E15" i="1"/>
  <c r="J15" i="1" s="1"/>
  <c r="E16" i="1"/>
  <c r="J16" i="1" s="1"/>
  <c r="E17" i="1"/>
  <c r="J17" i="1" s="1"/>
  <c r="E14" i="1"/>
  <c r="J14" i="1" s="1"/>
  <c r="J66" i="1" l="1"/>
  <c r="J67" i="1" s="1"/>
  <c r="J68" i="1" l="1"/>
  <c r="J69" i="1" s="1"/>
  <c r="J70" i="1" s="1"/>
</calcChain>
</file>

<file path=xl/sharedStrings.xml><?xml version="1.0" encoding="utf-8"?>
<sst xmlns="http://schemas.openxmlformats.org/spreadsheetml/2006/main" count="149" uniqueCount="104">
  <si>
    <t>11930 Cyrus Way</t>
  </si>
  <si>
    <t>Mukilteo, WA  98275</t>
  </si>
  <si>
    <t>Project Name:</t>
  </si>
  <si>
    <t>Date:</t>
  </si>
  <si>
    <t>Project Location:</t>
  </si>
  <si>
    <t>Permit No.:</t>
  </si>
  <si>
    <t>EROSION &amp; 
SEDIMENT CONTROL</t>
  </si>
  <si>
    <t>Reference #</t>
  </si>
  <si>
    <t>Unit
Price</t>
  </si>
  <si>
    <t>Unit</t>
  </si>
  <si>
    <t xml:space="preserve">Quantity </t>
  </si>
  <si>
    <t># of
Applications</t>
  </si>
  <si>
    <t>Cost</t>
  </si>
  <si>
    <t>Fence, silt</t>
  </si>
  <si>
    <t>COM STD PLAN EC-001</t>
  </si>
  <si>
    <t>LF</t>
  </si>
  <si>
    <t>Intercepor Swale/Dike</t>
  </si>
  <si>
    <t>COM STD PLAN EC-002</t>
  </si>
  <si>
    <t>Rock Lined Drainage Swale</t>
  </si>
  <si>
    <t>COM STD PLAN EC-003</t>
  </si>
  <si>
    <t>Grass Lined Drainage Swale</t>
  </si>
  <si>
    <t>COM STD PLAN EC-004</t>
  </si>
  <si>
    <t>Check dams, 4" minus rock</t>
  </si>
  <si>
    <t>COM STD PLAN EC-005</t>
  </si>
  <si>
    <t>EA</t>
  </si>
  <si>
    <t>Rock Construction Entrance at 1' depth</t>
  </si>
  <si>
    <t>COM STD PLAN EC-006</t>
  </si>
  <si>
    <t>SY</t>
  </si>
  <si>
    <t>Catch Basin Protection Insert</t>
  </si>
  <si>
    <t>COM STD PLAN EC-007</t>
  </si>
  <si>
    <t>SWMMWW-BMP C103</t>
  </si>
  <si>
    <t>Construction Parking Area Stabilization</t>
  </si>
  <si>
    <t>SWMMWW-BMP C107</t>
  </si>
  <si>
    <t>Seeding, by hand</t>
  </si>
  <si>
    <t>SWMMWW-BMP C120</t>
  </si>
  <si>
    <t>Mulch, by hand, straw, 3" deep</t>
  </si>
  <si>
    <t>SWMMWW-BMP C121</t>
  </si>
  <si>
    <t>Mulch, by machine, straw, 2" deep</t>
  </si>
  <si>
    <t>Nets and Blankets</t>
  </si>
  <si>
    <t>SWMMWW-BMP C122</t>
  </si>
  <si>
    <t>Plastic covering, 6mm thick, sandbagged</t>
  </si>
  <si>
    <t>SWMMWW-BMP C123</t>
  </si>
  <si>
    <t>Sodding, 1" deep, level ground</t>
  </si>
  <si>
    <t>SWMMWW-BMP C124</t>
  </si>
  <si>
    <t>Sodding, 1" deep, sloped ground</t>
  </si>
  <si>
    <t>Sod for Drainage Swales</t>
  </si>
  <si>
    <t>Water truck, dust control</t>
  </si>
  <si>
    <t>SWMMWW-BMP C140</t>
  </si>
  <si>
    <t>HR</t>
  </si>
  <si>
    <t>TESC Supervisor</t>
  </si>
  <si>
    <t>SWMMWW-BMP C160</t>
  </si>
  <si>
    <t>Level Spreader</t>
  </si>
  <si>
    <t>SWMMWW-BMP C206</t>
  </si>
  <si>
    <t>Outlet Protection, Rock Lining 1' depth</t>
  </si>
  <si>
    <t>SWMMWW-BMP C209</t>
  </si>
  <si>
    <t>Outlet Protection, Rip Rap 2' depth</t>
  </si>
  <si>
    <t>Straw Wattle</t>
  </si>
  <si>
    <t>SWMMWW-BMP C235</t>
  </si>
  <si>
    <t xml:space="preserve">Sediment trap, 5'  high berm </t>
  </si>
  <si>
    <t>SWMMWW-BMP C240</t>
  </si>
  <si>
    <t xml:space="preserve">Sed. trap, 5' high, riprapped spillway berm section </t>
  </si>
  <si>
    <t>Sediment pond riser assembly</t>
  </si>
  <si>
    <t>SWMMWW-BMP C241</t>
  </si>
  <si>
    <t>Rip Rap, machine placed; slopes</t>
  </si>
  <si>
    <t>WSDOT 9-13.1(2)</t>
  </si>
  <si>
    <t>CY</t>
  </si>
  <si>
    <t>Crushed surfacing 1 1/4" minus</t>
  </si>
  <si>
    <t>WSDOT 9-03.9(3)</t>
  </si>
  <si>
    <t>Backfill &amp; compaction-embankment</t>
  </si>
  <si>
    <t>Ditching</t>
  </si>
  <si>
    <t>Grading for Drainage Swales</t>
  </si>
  <si>
    <t>Excavation-bulk</t>
  </si>
  <si>
    <t>Fence, Temporary (NGPE)</t>
  </si>
  <si>
    <t>Geotextile Fabric</t>
  </si>
  <si>
    <t>Hydroseeding</t>
  </si>
  <si>
    <t>Piping, temporary, CPP, 6"</t>
  </si>
  <si>
    <t>Piping, temporary, CPP, 8"</t>
  </si>
  <si>
    <t>Piping, temporary, CPP, 12"</t>
  </si>
  <si>
    <t>WRITE-IN-ITEMS</t>
  </si>
  <si>
    <t>Wheel Wash</t>
  </si>
  <si>
    <t>SWMMWW-BMP C106</t>
  </si>
  <si>
    <t>Wheel Wash w/ Pressure Wash</t>
  </si>
  <si>
    <t>Topsoiling</t>
  </si>
  <si>
    <t>SWMMWW-BMP C125</t>
  </si>
  <si>
    <t>Surface Roughening</t>
  </si>
  <si>
    <t>SWMMWW-BMP C130</t>
  </si>
  <si>
    <t>Inlet Protection</t>
  </si>
  <si>
    <t>SWMMWW-BMP C220</t>
  </si>
  <si>
    <t>Brush Barrier</t>
  </si>
  <si>
    <t>SWMMWW-BMP C231</t>
  </si>
  <si>
    <t>10% MOBILIZATION:</t>
  </si>
  <si>
    <t>SALES TAX @ 10.5%</t>
  </si>
  <si>
    <t>Unit Price</t>
  </si>
  <si>
    <t>Phone:</t>
  </si>
  <si>
    <t>By:</t>
  </si>
  <si>
    <r>
      <rPr>
        <i/>
        <u/>
        <sz val="9"/>
        <color theme="1"/>
        <rFont val="Aptos Narrow"/>
        <family val="2"/>
        <scheme val="minor"/>
      </rPr>
      <t>Note:</t>
    </r>
    <r>
      <rPr>
        <i/>
        <sz val="9"/>
        <color theme="1"/>
        <rFont val="Aptos Narrow"/>
        <family val="2"/>
        <scheme val="minor"/>
      </rPr>
      <t xml:space="preserve"> All prices include labor, equipment, materials, overhead, and profit. Prices are based on the King County Bond Quantity Worksheet and local sources and are adjusted for inflation as of 2025.</t>
    </r>
  </si>
  <si>
    <r>
      <rPr>
        <b/>
        <sz val="11"/>
        <color theme="1"/>
        <rFont val="Aptos Narrow"/>
        <family val="2"/>
        <scheme val="minor"/>
      </rPr>
      <t>425-263-8000</t>
    </r>
    <r>
      <rPr>
        <sz val="11"/>
        <color theme="1"/>
        <rFont val="Aptos Narrow"/>
        <family val="2"/>
        <scheme val="minor"/>
      </rPr>
      <t xml:space="preserve"> phone</t>
    </r>
  </si>
  <si>
    <t>Orange Construction Fencing\High Visibility Fence</t>
  </si>
  <si>
    <t>150% PERFORMANCE SURITY PER MMC 13.12.170</t>
  </si>
  <si>
    <t>Temporary Erosion and Sediment Control Surety Quantity Worksheet</t>
  </si>
  <si>
    <t>City Of Mukilteo Public Works</t>
  </si>
  <si>
    <t>TESC SUBTOTAL:</t>
  </si>
  <si>
    <t>TESC  TOTAL:</t>
  </si>
  <si>
    <t>The City must approve the estimated amount before the submittal of the Performance Surety.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</si>
</sst>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\-0;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u/>
      <sz val="9"/>
      <color theme="1"/>
      <name val="Aptos Narrow"/>
      <family val="2"/>
      <scheme val="minor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44" fontId="6" fillId="3" borderId="6" xfId="2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4" fontId="7" fillId="0" borderId="10" xfId="2" applyFont="1" applyFill="1" applyBorder="1" applyAlignment="1" applyProtection="1">
      <alignment horizontal="center" vertical="center"/>
      <protection hidden="1"/>
    </xf>
    <xf numFmtId="1" fontId="7" fillId="2" borderId="10" xfId="0" applyNumberFormat="1" applyFont="1" applyFill="1" applyBorder="1" applyAlignment="1" applyProtection="1">
      <alignment horizontal="center" vertical="center"/>
      <protection locked="0"/>
    </xf>
    <xf numFmtId="44" fontId="0" fillId="0" borderId="11" xfId="0" applyNumberFormat="1" applyBorder="1" applyAlignment="1" applyProtection="1">
      <alignment vertical="center"/>
      <protection hidden="1"/>
    </xf>
    <xf numFmtId="164" fontId="0" fillId="0" borderId="0" xfId="0" applyNumberFormat="1"/>
    <xf numFmtId="0" fontId="5" fillId="0" borderId="0" xfId="0" applyFont="1"/>
    <xf numFmtId="0" fontId="8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2" fontId="7" fillId="0" borderId="10" xfId="2" applyNumberFormat="1" applyFont="1" applyFill="1" applyBorder="1" applyAlignment="1" applyProtection="1">
      <alignment horizontal="center" vertical="center"/>
      <protection hidden="1"/>
    </xf>
    <xf numFmtId="0" fontId="7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44" fontId="7" fillId="0" borderId="10" xfId="2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8" fillId="0" borderId="1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44" fontId="7" fillId="0" borderId="0" xfId="2" applyFont="1" applyFill="1" applyBorder="1" applyAlignment="1" applyProtection="1">
      <alignment horizontal="center"/>
    </xf>
    <xf numFmtId="44" fontId="7" fillId="0" borderId="0" xfId="2" applyFont="1" applyFill="1" applyAlignment="1" applyProtection="1">
      <alignment horizontal="center"/>
    </xf>
    <xf numFmtId="0" fontId="6" fillId="0" borderId="0" xfId="0" applyFont="1" applyAlignment="1">
      <alignment horizontal="right"/>
    </xf>
    <xf numFmtId="44" fontId="7" fillId="0" borderId="1" xfId="2" applyFont="1" applyFill="1" applyBorder="1" applyProtection="1">
      <protection hidden="1"/>
    </xf>
    <xf numFmtId="44" fontId="7" fillId="0" borderId="0" xfId="2" applyFont="1" applyFill="1" applyBorder="1" applyProtection="1"/>
    <xf numFmtId="43" fontId="6" fillId="0" borderId="0" xfId="1" applyFont="1" applyFill="1" applyAlignment="1" applyProtection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44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wrapText="1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44" fontId="7" fillId="0" borderId="0" xfId="2" applyFont="1" applyFill="1" applyBorder="1" applyAlignment="1" applyProtection="1">
      <alignment horizontal="center" wrapText="1"/>
    </xf>
    <xf numFmtId="44" fontId="0" fillId="4" borderId="16" xfId="0" applyNumberFormat="1" applyFill="1" applyBorder="1" applyAlignment="1" applyProtection="1">
      <alignment vertical="center"/>
      <protection hidden="1"/>
    </xf>
    <xf numFmtId="0" fontId="5" fillId="4" borderId="14" xfId="0" applyFont="1" applyFill="1" applyBorder="1"/>
    <xf numFmtId="0" fontId="5" fillId="4" borderId="3" xfId="0" applyFont="1" applyFill="1" applyBorder="1"/>
    <xf numFmtId="0" fontId="8" fillId="4" borderId="1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44" fontId="7" fillId="4" borderId="15" xfId="2" applyFont="1" applyFill="1" applyBorder="1" applyAlignment="1" applyProtection="1">
      <alignment horizontal="right"/>
    </xf>
    <xf numFmtId="0" fontId="7" fillId="4" borderId="13" xfId="0" applyFont="1" applyFill="1" applyBorder="1" applyAlignment="1">
      <alignment horizontal="center" vertical="center"/>
    </xf>
    <xf numFmtId="0" fontId="7" fillId="4" borderId="15" xfId="0" applyFont="1" applyFill="1" applyBorder="1"/>
    <xf numFmtId="0" fontId="0" fillId="0" borderId="0" xfId="0" applyFill="1" applyBorder="1" applyAlignment="1" applyProtection="1">
      <alignment horizontal="left" wrapText="1"/>
      <protection locked="0"/>
    </xf>
    <xf numFmtId="44" fontId="7" fillId="5" borderId="1" xfId="2" applyFont="1" applyFill="1" applyBorder="1" applyProtection="1">
      <protection hidden="1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Alignment="1">
      <alignment horizontal="center"/>
    </xf>
    <xf numFmtId="0" fontId="7" fillId="2" borderId="10" xfId="0" applyFont="1" applyFill="1" applyBorder="1" applyAlignment="1" applyProtection="1">
      <alignment horizontal="center"/>
      <protection locked="0"/>
    </xf>
    <xf numFmtId="44" fontId="0" fillId="0" borderId="16" xfId="0" applyNumberFormat="1" applyBorder="1" applyAlignment="1" applyProtection="1">
      <alignment vertical="center"/>
      <protection hidden="1"/>
    </xf>
    <xf numFmtId="0" fontId="7" fillId="2" borderId="19" xfId="0" applyFont="1" applyFill="1" applyBorder="1" applyAlignment="1" applyProtection="1">
      <alignment horizontal="center"/>
      <protection locked="0"/>
    </xf>
    <xf numFmtId="44" fontId="0" fillId="0" borderId="20" xfId="0" applyNumberFormat="1" applyBorder="1" applyAlignment="1" applyProtection="1">
      <alignment vertical="center"/>
      <protection hidden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85598</xdr:colOff>
      <xdr:row>0</xdr:row>
      <xdr:rowOff>123825</xdr:rowOff>
    </xdr:from>
    <xdr:to>
      <xdr:col>3</xdr:col>
      <xdr:colOff>390526</xdr:colOff>
      <xdr:row>2</xdr:row>
      <xdr:rowOff>10745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31DC45-D8DA-4AFF-91E1-FC59D2E4E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23" y="123825"/>
          <a:ext cx="2000378" cy="458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8A5E-7291-4DBA-A6CA-176124754D29}">
  <dimension ref="A2:K77"/>
  <sheetViews>
    <sheetView tabSelected="1" zoomScaleNormal="100" workbookViewId="0">
      <selection activeCell="O20" sqref="O20"/>
    </sheetView>
  </sheetViews>
  <sheetFormatPr defaultColWidth="9.140625" defaultRowHeight="15" x14ac:dyDescent="0.25"/>
  <cols>
    <col min="1" max="1" width="0.7109375" customWidth="1"/>
    <col min="2" max="2" width="18.140625" customWidth="1"/>
    <col min="3" max="3" width="7.28515625" customWidth="1"/>
    <col min="4" max="4" width="16.7109375" customWidth="1"/>
    <col min="5" max="5" width="8.42578125" style="54" customWidth="1"/>
    <col min="6" max="6" width="8.42578125" hidden="1" customWidth="1"/>
    <col min="7" max="7" width="4.140625" bestFit="1" customWidth="1"/>
    <col min="8" max="8" width="7.5703125" customWidth="1"/>
    <col min="9" max="9" width="10.85546875" customWidth="1"/>
    <col min="10" max="10" width="15.28515625" customWidth="1"/>
    <col min="11" max="11" width="1.28515625" customWidth="1"/>
  </cols>
  <sheetData>
    <row r="2" spans="1:11" ht="30" customHeight="1" x14ac:dyDescent="0.25">
      <c r="C2">
        <v>1.22</v>
      </c>
    </row>
    <row r="3" spans="1:11" ht="18" customHeight="1" x14ac:dyDescent="0.25">
      <c r="B3" s="72" t="s">
        <v>99</v>
      </c>
      <c r="C3" s="72"/>
      <c r="D3" s="72"/>
      <c r="E3" s="72"/>
      <c r="F3" s="72"/>
      <c r="G3" s="72"/>
      <c r="H3" s="72"/>
      <c r="I3" s="72"/>
      <c r="J3" s="72"/>
    </row>
    <row r="4" spans="1:11" ht="15" customHeight="1" x14ac:dyDescent="0.25">
      <c r="B4" s="73" t="s">
        <v>100</v>
      </c>
      <c r="G4" s="1" t="s">
        <v>95</v>
      </c>
      <c r="H4" s="1"/>
      <c r="I4" s="1"/>
      <c r="J4" s="1"/>
    </row>
    <row r="5" spans="1:11" x14ac:dyDescent="0.25">
      <c r="B5" t="s">
        <v>0</v>
      </c>
      <c r="F5" s="2"/>
      <c r="G5" s="1"/>
      <c r="H5" s="1"/>
      <c r="I5" s="1"/>
      <c r="J5" s="1"/>
    </row>
    <row r="6" spans="1:11" x14ac:dyDescent="0.25">
      <c r="B6" t="s">
        <v>1</v>
      </c>
      <c r="F6" s="2"/>
      <c r="G6" s="1"/>
      <c r="H6" s="1"/>
      <c r="I6" s="1"/>
      <c r="J6" s="1"/>
    </row>
    <row r="7" spans="1:11" x14ac:dyDescent="0.25">
      <c r="B7" t="s">
        <v>96</v>
      </c>
      <c r="F7" s="2"/>
      <c r="G7" s="1"/>
      <c r="H7" s="1"/>
      <c r="I7" s="1"/>
      <c r="J7" s="1"/>
    </row>
    <row r="9" spans="1:11" ht="18" customHeight="1" x14ac:dyDescent="0.25">
      <c r="B9" s="3" t="s">
        <v>2</v>
      </c>
      <c r="C9" s="4"/>
      <c r="D9" s="4"/>
      <c r="E9" s="70"/>
      <c r="H9" s="3" t="s">
        <v>3</v>
      </c>
      <c r="I9" s="4"/>
      <c r="J9" s="4"/>
    </row>
    <row r="10" spans="1:11" ht="18" customHeight="1" x14ac:dyDescent="0.25">
      <c r="B10" s="3" t="s">
        <v>4</v>
      </c>
      <c r="C10" s="5"/>
      <c r="D10" s="5"/>
      <c r="E10" s="70"/>
      <c r="H10" s="3" t="s">
        <v>94</v>
      </c>
      <c r="I10" s="5"/>
      <c r="J10" s="5"/>
    </row>
    <row r="11" spans="1:11" ht="18" customHeight="1" x14ac:dyDescent="0.25">
      <c r="B11" s="3" t="s">
        <v>5</v>
      </c>
      <c r="C11" s="5"/>
      <c r="D11" s="5"/>
      <c r="E11" s="70"/>
      <c r="H11" s="3" t="s">
        <v>93</v>
      </c>
      <c r="I11" s="6"/>
      <c r="J11" s="6"/>
    </row>
    <row r="12" spans="1:11" ht="15.75" thickBot="1" x14ac:dyDescent="0.3"/>
    <row r="13" spans="1:11" ht="41.25" customHeight="1" x14ac:dyDescent="0.25">
      <c r="B13" s="7" t="s">
        <v>6</v>
      </c>
      <c r="C13" s="8"/>
      <c r="D13" s="9" t="s">
        <v>7</v>
      </c>
      <c r="E13" s="11" t="s">
        <v>92</v>
      </c>
      <c r="F13" s="10" t="s">
        <v>8</v>
      </c>
      <c r="G13" s="9" t="s">
        <v>9</v>
      </c>
      <c r="H13" s="9" t="s">
        <v>10</v>
      </c>
      <c r="I13" s="11" t="s">
        <v>11</v>
      </c>
      <c r="J13" s="12" t="s">
        <v>12</v>
      </c>
      <c r="K13" s="13"/>
    </row>
    <row r="14" spans="1:11" x14ac:dyDescent="0.25">
      <c r="A14" s="14"/>
      <c r="B14" s="15" t="s">
        <v>13</v>
      </c>
      <c r="C14" s="16"/>
      <c r="D14" s="18" t="s">
        <v>14</v>
      </c>
      <c r="E14" s="55">
        <f>F14*(1.22)</f>
        <v>7.3809999999999993</v>
      </c>
      <c r="F14" s="19">
        <v>6.05</v>
      </c>
      <c r="G14" s="17" t="s">
        <v>15</v>
      </c>
      <c r="H14" s="20"/>
      <c r="I14" s="20"/>
      <c r="J14" s="21">
        <f>E14*H14*I14</f>
        <v>0</v>
      </c>
      <c r="K14" s="22"/>
    </row>
    <row r="15" spans="1:11" x14ac:dyDescent="0.25">
      <c r="A15" s="14"/>
      <c r="B15" s="15" t="s">
        <v>16</v>
      </c>
      <c r="C15" s="16"/>
      <c r="D15" s="18" t="s">
        <v>17</v>
      </c>
      <c r="E15" s="55">
        <f t="shared" ref="E15:E51" si="0">F15*(1.22)</f>
        <v>1.4640000000000002</v>
      </c>
      <c r="F15" s="19">
        <v>1.2000000000000002</v>
      </c>
      <c r="G15" s="17" t="s">
        <v>15</v>
      </c>
      <c r="H15" s="20"/>
      <c r="I15" s="20"/>
      <c r="J15" s="21">
        <f t="shared" ref="J15:J64" si="1">E15*H15*I15</f>
        <v>0</v>
      </c>
      <c r="K15" s="22"/>
    </row>
    <row r="16" spans="1:11" x14ac:dyDescent="0.25">
      <c r="A16" s="14"/>
      <c r="B16" s="15" t="s">
        <v>18</v>
      </c>
      <c r="C16" s="16"/>
      <c r="D16" s="18" t="s">
        <v>19</v>
      </c>
      <c r="E16" s="55">
        <f t="shared" si="0"/>
        <v>8.8450000000000006</v>
      </c>
      <c r="F16" s="19">
        <v>7.25</v>
      </c>
      <c r="G16" s="17" t="s">
        <v>15</v>
      </c>
      <c r="H16" s="20"/>
      <c r="I16" s="20"/>
      <c r="J16" s="21">
        <f t="shared" si="1"/>
        <v>0</v>
      </c>
      <c r="K16" s="22"/>
    </row>
    <row r="17" spans="1:11" x14ac:dyDescent="0.25">
      <c r="A17" s="14"/>
      <c r="B17" s="15" t="s">
        <v>20</v>
      </c>
      <c r="C17" s="16"/>
      <c r="D17" s="18" t="s">
        <v>21</v>
      </c>
      <c r="E17" s="55">
        <f t="shared" si="0"/>
        <v>2.9280000000000004</v>
      </c>
      <c r="F17" s="19">
        <v>2.4000000000000004</v>
      </c>
      <c r="G17" s="17" t="s">
        <v>15</v>
      </c>
      <c r="H17" s="20"/>
      <c r="I17" s="20"/>
      <c r="J17" s="21">
        <f t="shared" si="1"/>
        <v>0</v>
      </c>
      <c r="K17" s="22"/>
    </row>
    <row r="18" spans="1:11" x14ac:dyDescent="0.25">
      <c r="A18" s="23"/>
      <c r="B18" s="15" t="s">
        <v>22</v>
      </c>
      <c r="C18" s="16"/>
      <c r="D18" s="18" t="s">
        <v>23</v>
      </c>
      <c r="E18" s="55">
        <f t="shared" si="0"/>
        <v>117.73</v>
      </c>
      <c r="F18" s="19">
        <v>96.5</v>
      </c>
      <c r="G18" s="17" t="s">
        <v>24</v>
      </c>
      <c r="H18" s="20"/>
      <c r="I18" s="20"/>
      <c r="J18" s="21">
        <f t="shared" si="1"/>
        <v>0</v>
      </c>
      <c r="K18" s="22"/>
    </row>
    <row r="19" spans="1:11" ht="25.5" customHeight="1" x14ac:dyDescent="0.25">
      <c r="A19" s="14"/>
      <c r="B19" s="15" t="s">
        <v>25</v>
      </c>
      <c r="C19" s="16"/>
      <c r="D19" s="18" t="s">
        <v>26</v>
      </c>
      <c r="E19" s="55">
        <f t="shared" si="0"/>
        <v>33.123000000000005</v>
      </c>
      <c r="F19" s="19">
        <v>27.150000000000002</v>
      </c>
      <c r="G19" s="17" t="s">
        <v>27</v>
      </c>
      <c r="H19" s="20"/>
      <c r="I19" s="20"/>
      <c r="J19" s="21">
        <f t="shared" si="1"/>
        <v>0</v>
      </c>
      <c r="K19" s="22"/>
    </row>
    <row r="20" spans="1:11" x14ac:dyDescent="0.25">
      <c r="A20" s="14"/>
      <c r="B20" s="15" t="s">
        <v>28</v>
      </c>
      <c r="C20" s="16"/>
      <c r="D20" s="18" t="s">
        <v>29</v>
      </c>
      <c r="E20" s="55">
        <f t="shared" si="0"/>
        <v>130.96700000000001</v>
      </c>
      <c r="F20" s="19">
        <v>107.35000000000001</v>
      </c>
      <c r="G20" s="17" t="s">
        <v>24</v>
      </c>
      <c r="H20" s="20"/>
      <c r="I20" s="20"/>
      <c r="J20" s="21">
        <f t="shared" si="1"/>
        <v>0</v>
      </c>
      <c r="K20" s="22"/>
    </row>
    <row r="21" spans="1:11" ht="25.5" customHeight="1" x14ac:dyDescent="0.25">
      <c r="A21" s="14"/>
      <c r="B21" s="15" t="s">
        <v>97</v>
      </c>
      <c r="C21" s="16"/>
      <c r="D21" s="18" t="s">
        <v>30</v>
      </c>
      <c r="E21" s="55">
        <f t="shared" si="0"/>
        <v>4.3920000000000003</v>
      </c>
      <c r="F21" s="19">
        <v>3.6</v>
      </c>
      <c r="G21" s="17" t="s">
        <v>15</v>
      </c>
      <c r="H21" s="20"/>
      <c r="I21" s="20"/>
      <c r="J21" s="21">
        <f t="shared" si="1"/>
        <v>0</v>
      </c>
      <c r="K21" s="22"/>
    </row>
    <row r="22" spans="1:11" ht="25.5" customHeight="1" x14ac:dyDescent="0.25">
      <c r="A22" s="23"/>
      <c r="B22" s="15" t="s">
        <v>31</v>
      </c>
      <c r="C22" s="16"/>
      <c r="D22" s="18" t="s">
        <v>32</v>
      </c>
      <c r="E22" s="55">
        <f t="shared" si="0"/>
        <v>33.123000000000005</v>
      </c>
      <c r="F22" s="19">
        <v>27.150000000000002</v>
      </c>
      <c r="G22" s="17" t="s">
        <v>27</v>
      </c>
      <c r="H22" s="20"/>
      <c r="I22" s="20"/>
      <c r="J22" s="21">
        <f t="shared" si="1"/>
        <v>0</v>
      </c>
      <c r="K22" s="22"/>
    </row>
    <row r="23" spans="1:11" x14ac:dyDescent="0.25">
      <c r="A23" s="14"/>
      <c r="B23" s="15" t="s">
        <v>33</v>
      </c>
      <c r="C23" s="16"/>
      <c r="D23" s="18" t="s">
        <v>34</v>
      </c>
      <c r="E23" s="55">
        <f t="shared" si="0"/>
        <v>1.4640000000000002</v>
      </c>
      <c r="F23" s="19">
        <v>1.2000000000000002</v>
      </c>
      <c r="G23" s="17" t="s">
        <v>27</v>
      </c>
      <c r="H23" s="20"/>
      <c r="I23" s="20"/>
      <c r="J23" s="21">
        <f t="shared" si="1"/>
        <v>0</v>
      </c>
      <c r="K23" s="22"/>
    </row>
    <row r="24" spans="1:11" x14ac:dyDescent="0.25">
      <c r="A24" s="14"/>
      <c r="B24" s="15" t="s">
        <v>35</v>
      </c>
      <c r="C24" s="16"/>
      <c r="D24" s="18" t="s">
        <v>36</v>
      </c>
      <c r="E24" s="55">
        <f t="shared" si="0"/>
        <v>3.8430000000000004</v>
      </c>
      <c r="F24" s="19">
        <v>3.1500000000000004</v>
      </c>
      <c r="G24" s="17" t="s">
        <v>27</v>
      </c>
      <c r="H24" s="20"/>
      <c r="I24" s="20"/>
      <c r="J24" s="21">
        <f t="shared" si="1"/>
        <v>0</v>
      </c>
      <c r="K24" s="22"/>
    </row>
    <row r="25" spans="1:11" ht="25.5" customHeight="1" x14ac:dyDescent="0.25">
      <c r="A25" s="14"/>
      <c r="B25" s="15" t="s">
        <v>37</v>
      </c>
      <c r="C25" s="16"/>
      <c r="D25" s="18" t="s">
        <v>36</v>
      </c>
      <c r="E25" s="55">
        <f t="shared" si="0"/>
        <v>2.9280000000000004</v>
      </c>
      <c r="F25" s="19">
        <v>2.4000000000000004</v>
      </c>
      <c r="G25" s="17" t="s">
        <v>27</v>
      </c>
      <c r="H25" s="20"/>
      <c r="I25" s="20"/>
      <c r="J25" s="21">
        <f t="shared" si="1"/>
        <v>0</v>
      </c>
      <c r="K25" s="22"/>
    </row>
    <row r="26" spans="1:11" x14ac:dyDescent="0.25">
      <c r="A26" s="14"/>
      <c r="B26" s="15" t="s">
        <v>38</v>
      </c>
      <c r="C26" s="16"/>
      <c r="D26" s="18" t="s">
        <v>39</v>
      </c>
      <c r="E26" s="55">
        <f t="shared" si="0"/>
        <v>8.8450000000000006</v>
      </c>
      <c r="F26" s="19">
        <v>7.25</v>
      </c>
      <c r="G26" s="17" t="s">
        <v>27</v>
      </c>
      <c r="H26" s="20"/>
      <c r="I26" s="20"/>
      <c r="J26" s="21">
        <f t="shared" si="1"/>
        <v>0</v>
      </c>
      <c r="K26" s="22"/>
    </row>
    <row r="27" spans="1:11" ht="25.5" customHeight="1" x14ac:dyDescent="0.25">
      <c r="A27" s="14"/>
      <c r="B27" s="15" t="s">
        <v>40</v>
      </c>
      <c r="C27" s="16"/>
      <c r="D27" s="18" t="s">
        <v>41</v>
      </c>
      <c r="E27" s="55">
        <f t="shared" si="0"/>
        <v>5.8560000000000008</v>
      </c>
      <c r="F27" s="19">
        <v>4.8000000000000007</v>
      </c>
      <c r="G27" s="17" t="s">
        <v>27</v>
      </c>
      <c r="H27" s="20"/>
      <c r="I27" s="20"/>
      <c r="J27" s="21">
        <f t="shared" si="1"/>
        <v>0</v>
      </c>
      <c r="K27" s="22"/>
    </row>
    <row r="28" spans="1:11" x14ac:dyDescent="0.25">
      <c r="A28" s="24"/>
      <c r="B28" s="15" t="s">
        <v>42</v>
      </c>
      <c r="C28" s="16"/>
      <c r="D28" s="18" t="s">
        <v>43</v>
      </c>
      <c r="E28" s="55">
        <f t="shared" si="0"/>
        <v>125.05</v>
      </c>
      <c r="F28" s="19">
        <v>102.5</v>
      </c>
      <c r="G28" s="17" t="s">
        <v>27</v>
      </c>
      <c r="H28" s="20"/>
      <c r="I28" s="20"/>
      <c r="J28" s="21">
        <f t="shared" si="1"/>
        <v>0</v>
      </c>
      <c r="K28" s="22"/>
    </row>
    <row r="29" spans="1:11" ht="25.5" customHeight="1" x14ac:dyDescent="0.25">
      <c r="A29" s="14"/>
      <c r="B29" s="15" t="s">
        <v>44</v>
      </c>
      <c r="C29" s="16"/>
      <c r="D29" s="18" t="s">
        <v>43</v>
      </c>
      <c r="E29" s="55">
        <f t="shared" si="0"/>
        <v>15.433</v>
      </c>
      <c r="F29" s="19">
        <v>12.65</v>
      </c>
      <c r="G29" s="25" t="s">
        <v>27</v>
      </c>
      <c r="H29" s="20"/>
      <c r="I29" s="20"/>
      <c r="J29" s="21">
        <f t="shared" si="1"/>
        <v>0</v>
      </c>
      <c r="K29" s="22"/>
    </row>
    <row r="30" spans="1:11" x14ac:dyDescent="0.25">
      <c r="A30" s="14"/>
      <c r="B30" s="15" t="s">
        <v>45</v>
      </c>
      <c r="C30" s="16"/>
      <c r="D30" s="18" t="s">
        <v>43</v>
      </c>
      <c r="E30" s="55">
        <f t="shared" si="0"/>
        <v>13.237000000000002</v>
      </c>
      <c r="F30" s="19">
        <v>10.850000000000001</v>
      </c>
      <c r="G30" s="25" t="s">
        <v>27</v>
      </c>
      <c r="H30" s="20"/>
      <c r="I30" s="20"/>
      <c r="J30" s="21">
        <f t="shared" si="1"/>
        <v>0</v>
      </c>
      <c r="K30" s="22"/>
    </row>
    <row r="31" spans="1:11" x14ac:dyDescent="0.25">
      <c r="A31" s="14"/>
      <c r="B31" s="15" t="s">
        <v>46</v>
      </c>
      <c r="C31" s="16"/>
      <c r="D31" s="18" t="s">
        <v>47</v>
      </c>
      <c r="E31" s="55">
        <f t="shared" si="0"/>
        <v>170.79999999999998</v>
      </c>
      <c r="F31" s="19">
        <v>140</v>
      </c>
      <c r="G31" s="17" t="s">
        <v>48</v>
      </c>
      <c r="H31" s="20"/>
      <c r="I31" s="20"/>
      <c r="J31" s="21">
        <f t="shared" si="1"/>
        <v>0</v>
      </c>
      <c r="K31" s="22"/>
    </row>
    <row r="32" spans="1:11" x14ac:dyDescent="0.25">
      <c r="A32" s="14"/>
      <c r="B32" s="15" t="s">
        <v>49</v>
      </c>
      <c r="C32" s="16"/>
      <c r="D32" s="18" t="s">
        <v>50</v>
      </c>
      <c r="E32" s="55">
        <f t="shared" si="0"/>
        <v>134.19999999999999</v>
      </c>
      <c r="F32" s="19">
        <v>110</v>
      </c>
      <c r="G32" s="25" t="s">
        <v>48</v>
      </c>
      <c r="H32" s="20"/>
      <c r="I32" s="20"/>
      <c r="J32" s="21">
        <f t="shared" si="1"/>
        <v>0</v>
      </c>
      <c r="K32" s="22"/>
    </row>
    <row r="33" spans="1:11" x14ac:dyDescent="0.25">
      <c r="A33" s="14"/>
      <c r="B33" s="15" t="s">
        <v>51</v>
      </c>
      <c r="C33" s="16"/>
      <c r="D33" s="18" t="s">
        <v>52</v>
      </c>
      <c r="E33" s="55">
        <f t="shared" si="0"/>
        <v>2.5619999999999998</v>
      </c>
      <c r="F33" s="19">
        <v>2.1</v>
      </c>
      <c r="G33" s="17" t="s">
        <v>15</v>
      </c>
      <c r="H33" s="20"/>
      <c r="I33" s="20"/>
      <c r="J33" s="21">
        <f t="shared" si="1"/>
        <v>0</v>
      </c>
      <c r="K33" s="22"/>
    </row>
    <row r="34" spans="1:11" ht="25.5" customHeight="1" x14ac:dyDescent="0.25">
      <c r="A34" s="14"/>
      <c r="B34" s="15" t="s">
        <v>53</v>
      </c>
      <c r="C34" s="16"/>
      <c r="D34" s="18" t="s">
        <v>54</v>
      </c>
      <c r="E34" s="55">
        <f t="shared" si="0"/>
        <v>16.164999999999999</v>
      </c>
      <c r="F34" s="19">
        <v>13.25</v>
      </c>
      <c r="G34" s="17" t="s">
        <v>27</v>
      </c>
      <c r="H34" s="20"/>
      <c r="I34" s="20"/>
      <c r="J34" s="21">
        <f t="shared" si="1"/>
        <v>0</v>
      </c>
      <c r="K34" s="22"/>
    </row>
    <row r="35" spans="1:11" ht="25.5" customHeight="1" x14ac:dyDescent="0.25">
      <c r="A35" s="14"/>
      <c r="B35" s="15" t="s">
        <v>55</v>
      </c>
      <c r="C35" s="16"/>
      <c r="D35" s="18" t="s">
        <v>54</v>
      </c>
      <c r="E35" s="55">
        <f t="shared" si="0"/>
        <v>41.174999999999997</v>
      </c>
      <c r="F35" s="19">
        <v>33.75</v>
      </c>
      <c r="G35" s="17" t="s">
        <v>27</v>
      </c>
      <c r="H35" s="20"/>
      <c r="I35" s="20"/>
      <c r="J35" s="21">
        <f t="shared" si="1"/>
        <v>0</v>
      </c>
      <c r="K35" s="22"/>
    </row>
    <row r="36" spans="1:11" x14ac:dyDescent="0.25">
      <c r="A36" s="14"/>
      <c r="B36" s="15" t="s">
        <v>56</v>
      </c>
      <c r="C36" s="16"/>
      <c r="D36" s="18" t="s">
        <v>57</v>
      </c>
      <c r="E36" s="55">
        <f t="shared" si="0"/>
        <v>5.8560000000000008</v>
      </c>
      <c r="F36" s="19">
        <v>4.8000000000000007</v>
      </c>
      <c r="G36" s="25" t="s">
        <v>15</v>
      </c>
      <c r="H36" s="20"/>
      <c r="I36" s="20"/>
      <c r="J36" s="21">
        <f t="shared" si="1"/>
        <v>0</v>
      </c>
      <c r="K36" s="22"/>
    </row>
    <row r="37" spans="1:11" x14ac:dyDescent="0.25">
      <c r="A37" s="14"/>
      <c r="B37" s="15" t="s">
        <v>58</v>
      </c>
      <c r="C37" s="16"/>
      <c r="D37" s="18" t="s">
        <v>59</v>
      </c>
      <c r="E37" s="55">
        <f t="shared" si="0"/>
        <v>27.938000000000002</v>
      </c>
      <c r="F37" s="19">
        <v>22.900000000000002</v>
      </c>
      <c r="G37" s="26" t="s">
        <v>15</v>
      </c>
      <c r="H37" s="20"/>
      <c r="I37" s="20"/>
      <c r="J37" s="21">
        <f t="shared" si="1"/>
        <v>0</v>
      </c>
      <c r="K37" s="22"/>
    </row>
    <row r="38" spans="1:11" ht="25.5" customHeight="1" x14ac:dyDescent="0.25">
      <c r="A38" s="14"/>
      <c r="B38" s="15" t="s">
        <v>60</v>
      </c>
      <c r="C38" s="16"/>
      <c r="D38" s="18" t="s">
        <v>59</v>
      </c>
      <c r="E38" s="55">
        <f t="shared" si="0"/>
        <v>104.49300000000001</v>
      </c>
      <c r="F38" s="19">
        <v>85.65</v>
      </c>
      <c r="G38" s="26" t="s">
        <v>15</v>
      </c>
      <c r="H38" s="20"/>
      <c r="I38" s="20"/>
      <c r="J38" s="21">
        <f t="shared" si="1"/>
        <v>0</v>
      </c>
      <c r="K38" s="22"/>
    </row>
    <row r="39" spans="1:11" x14ac:dyDescent="0.25">
      <c r="A39" s="14"/>
      <c r="B39" s="15" t="s">
        <v>61</v>
      </c>
      <c r="C39" s="16"/>
      <c r="D39" s="18" t="s">
        <v>62</v>
      </c>
      <c r="E39" s="55">
        <f t="shared" si="0"/>
        <v>3236.9040000000005</v>
      </c>
      <c r="F39" s="27">
        <v>2653.2000000000003</v>
      </c>
      <c r="G39" s="17" t="s">
        <v>24</v>
      </c>
      <c r="H39" s="20"/>
      <c r="I39" s="20"/>
      <c r="J39" s="21">
        <f t="shared" si="1"/>
        <v>0</v>
      </c>
      <c r="K39" s="22"/>
    </row>
    <row r="40" spans="1:11" ht="24" customHeight="1" x14ac:dyDescent="0.25">
      <c r="A40" s="14"/>
      <c r="B40" s="15" t="s">
        <v>63</v>
      </c>
      <c r="C40" s="16"/>
      <c r="D40" s="18" t="s">
        <v>64</v>
      </c>
      <c r="E40" s="55">
        <f t="shared" si="0"/>
        <v>66.185000000000002</v>
      </c>
      <c r="F40" s="19">
        <v>54.25</v>
      </c>
      <c r="G40" s="17" t="s">
        <v>65</v>
      </c>
      <c r="H40" s="20"/>
      <c r="I40" s="20"/>
      <c r="J40" s="21">
        <f t="shared" si="1"/>
        <v>0</v>
      </c>
      <c r="K40" s="22"/>
    </row>
    <row r="41" spans="1:11" ht="27" customHeight="1" x14ac:dyDescent="0.25">
      <c r="A41" s="14"/>
      <c r="B41" s="15" t="s">
        <v>66</v>
      </c>
      <c r="C41" s="16"/>
      <c r="D41" s="18" t="s">
        <v>67</v>
      </c>
      <c r="E41" s="55">
        <f t="shared" si="0"/>
        <v>139.751</v>
      </c>
      <c r="F41" s="19">
        <v>114.55000000000001</v>
      </c>
      <c r="G41" s="17" t="s">
        <v>65</v>
      </c>
      <c r="H41" s="20"/>
      <c r="I41" s="20"/>
      <c r="J41" s="21">
        <f t="shared" si="1"/>
        <v>0</v>
      </c>
      <c r="K41" s="22"/>
    </row>
    <row r="42" spans="1:11" ht="25.5" customHeight="1" x14ac:dyDescent="0.25">
      <c r="A42" s="14"/>
      <c r="B42" s="15" t="s">
        <v>68</v>
      </c>
      <c r="C42" s="16"/>
      <c r="D42" s="18"/>
      <c r="E42" s="55">
        <f t="shared" si="0"/>
        <v>12.383000000000001</v>
      </c>
      <c r="F42" s="19">
        <v>10.15</v>
      </c>
      <c r="G42" s="17" t="s">
        <v>65</v>
      </c>
      <c r="H42" s="20"/>
      <c r="I42" s="20"/>
      <c r="J42" s="21">
        <f t="shared" si="1"/>
        <v>0</v>
      </c>
      <c r="K42" s="22"/>
    </row>
    <row r="43" spans="1:11" x14ac:dyDescent="0.25">
      <c r="A43" s="14"/>
      <c r="B43" s="15" t="s">
        <v>69</v>
      </c>
      <c r="C43" s="16"/>
      <c r="D43" s="18"/>
      <c r="E43" s="55">
        <f t="shared" si="0"/>
        <v>15.433</v>
      </c>
      <c r="F43" s="19">
        <v>12.65</v>
      </c>
      <c r="G43" s="17" t="s">
        <v>65</v>
      </c>
      <c r="H43" s="20"/>
      <c r="I43" s="20"/>
      <c r="J43" s="21">
        <f t="shared" si="1"/>
        <v>0</v>
      </c>
      <c r="K43" s="22"/>
    </row>
    <row r="44" spans="1:11" x14ac:dyDescent="0.25">
      <c r="A44" s="14"/>
      <c r="B44" s="15" t="s">
        <v>70</v>
      </c>
      <c r="C44" s="16"/>
      <c r="D44" s="18"/>
      <c r="E44" s="55">
        <f t="shared" si="0"/>
        <v>5.8560000000000008</v>
      </c>
      <c r="F44" s="19">
        <v>4.8000000000000007</v>
      </c>
      <c r="G44" s="17" t="s">
        <v>15</v>
      </c>
      <c r="H44" s="20"/>
      <c r="I44" s="20"/>
      <c r="J44" s="21">
        <f t="shared" si="1"/>
        <v>0</v>
      </c>
      <c r="K44" s="22"/>
    </row>
    <row r="45" spans="1:11" x14ac:dyDescent="0.25">
      <c r="A45" s="14"/>
      <c r="B45" s="15" t="s">
        <v>71</v>
      </c>
      <c r="C45" s="16"/>
      <c r="D45" s="18"/>
      <c r="E45" s="55">
        <f t="shared" si="0"/>
        <v>3.1110000000000002</v>
      </c>
      <c r="F45" s="19">
        <v>2.5500000000000003</v>
      </c>
      <c r="G45" s="17" t="s">
        <v>65</v>
      </c>
      <c r="H45" s="20"/>
      <c r="I45" s="20"/>
      <c r="J45" s="21">
        <f t="shared" si="1"/>
        <v>0</v>
      </c>
      <c r="K45" s="22"/>
    </row>
    <row r="46" spans="1:11" x14ac:dyDescent="0.25">
      <c r="A46" s="14"/>
      <c r="B46" s="15" t="s">
        <v>72</v>
      </c>
      <c r="C46" s="16"/>
      <c r="D46" s="18"/>
      <c r="E46" s="55">
        <f t="shared" si="0"/>
        <v>2.3180000000000001</v>
      </c>
      <c r="F46" s="19">
        <v>1.9000000000000001</v>
      </c>
      <c r="G46" s="17" t="s">
        <v>15</v>
      </c>
      <c r="H46" s="20"/>
      <c r="I46" s="20"/>
      <c r="J46" s="21">
        <f t="shared" si="1"/>
        <v>0</v>
      </c>
      <c r="K46" s="22"/>
    </row>
    <row r="47" spans="1:11" x14ac:dyDescent="0.25">
      <c r="A47" s="14"/>
      <c r="B47" s="15" t="s">
        <v>73</v>
      </c>
      <c r="C47" s="16"/>
      <c r="D47" s="18"/>
      <c r="E47" s="55">
        <f t="shared" si="0"/>
        <v>3.66</v>
      </c>
      <c r="F47" s="19">
        <v>3</v>
      </c>
      <c r="G47" s="17" t="s">
        <v>27</v>
      </c>
      <c r="H47" s="20"/>
      <c r="I47" s="20"/>
      <c r="J47" s="21">
        <f t="shared" si="1"/>
        <v>0</v>
      </c>
      <c r="K47" s="22"/>
    </row>
    <row r="48" spans="1:11" x14ac:dyDescent="0.25">
      <c r="A48" s="14"/>
      <c r="B48" s="15" t="s">
        <v>74</v>
      </c>
      <c r="C48" s="16"/>
      <c r="D48" s="18"/>
      <c r="E48" s="55">
        <f t="shared" si="0"/>
        <v>1.2809999999999999</v>
      </c>
      <c r="F48" s="19">
        <v>1.05</v>
      </c>
      <c r="G48" s="17" t="s">
        <v>27</v>
      </c>
      <c r="H48" s="20"/>
      <c r="I48" s="20"/>
      <c r="J48" s="21">
        <f t="shared" si="1"/>
        <v>0</v>
      </c>
      <c r="K48" s="22"/>
    </row>
    <row r="49" spans="1:11" x14ac:dyDescent="0.25">
      <c r="A49" s="14"/>
      <c r="B49" s="15" t="s">
        <v>75</v>
      </c>
      <c r="C49" s="16"/>
      <c r="D49" s="18"/>
      <c r="E49" s="55">
        <f t="shared" si="0"/>
        <v>17.629000000000001</v>
      </c>
      <c r="F49" s="19">
        <v>14.450000000000001</v>
      </c>
      <c r="G49" s="17" t="s">
        <v>15</v>
      </c>
      <c r="H49" s="20"/>
      <c r="I49" s="20"/>
      <c r="J49" s="21">
        <f t="shared" si="1"/>
        <v>0</v>
      </c>
      <c r="K49" s="22"/>
    </row>
    <row r="50" spans="1:11" x14ac:dyDescent="0.25">
      <c r="A50" s="14"/>
      <c r="B50" s="15" t="s">
        <v>76</v>
      </c>
      <c r="C50" s="16"/>
      <c r="D50" s="18"/>
      <c r="E50" s="55">
        <f t="shared" si="0"/>
        <v>22.509</v>
      </c>
      <c r="F50" s="19">
        <v>18.45</v>
      </c>
      <c r="G50" s="17" t="s">
        <v>15</v>
      </c>
      <c r="H50" s="20"/>
      <c r="I50" s="20"/>
      <c r="J50" s="21">
        <f t="shared" si="1"/>
        <v>0</v>
      </c>
      <c r="K50" s="22"/>
    </row>
    <row r="51" spans="1:11" x14ac:dyDescent="0.25">
      <c r="A51" s="14"/>
      <c r="B51" s="15" t="s">
        <v>77</v>
      </c>
      <c r="C51" s="16"/>
      <c r="D51" s="18"/>
      <c r="E51" s="55">
        <f t="shared" si="0"/>
        <v>28.487000000000002</v>
      </c>
      <c r="F51" s="19">
        <v>23.35</v>
      </c>
      <c r="G51" s="17" t="s">
        <v>15</v>
      </c>
      <c r="H51" s="20"/>
      <c r="I51" s="20"/>
      <c r="J51" s="21">
        <f t="shared" si="1"/>
        <v>0</v>
      </c>
      <c r="K51" s="22"/>
    </row>
    <row r="52" spans="1:11" x14ac:dyDescent="0.25">
      <c r="A52" s="14"/>
      <c r="B52" s="63" t="s">
        <v>78</v>
      </c>
      <c r="C52" s="64"/>
      <c r="D52" s="65"/>
      <c r="E52" s="66"/>
      <c r="F52" s="67"/>
      <c r="G52" s="68"/>
      <c r="H52" s="69"/>
      <c r="I52" s="69"/>
      <c r="J52" s="62"/>
    </row>
    <row r="53" spans="1:11" x14ac:dyDescent="0.25">
      <c r="A53" s="14"/>
      <c r="B53" s="28" t="s">
        <v>79</v>
      </c>
      <c r="C53" s="29"/>
      <c r="D53" s="30" t="s">
        <v>80</v>
      </c>
      <c r="E53" s="56"/>
      <c r="F53" s="31"/>
      <c r="G53" s="17" t="s">
        <v>24</v>
      </c>
      <c r="H53" s="75"/>
      <c r="I53" s="75"/>
      <c r="J53" s="76">
        <f t="shared" si="1"/>
        <v>0</v>
      </c>
      <c r="K53" s="22"/>
    </row>
    <row r="54" spans="1:11" x14ac:dyDescent="0.25">
      <c r="A54" s="14"/>
      <c r="B54" s="32" t="s">
        <v>81</v>
      </c>
      <c r="C54" s="33"/>
      <c r="D54" s="30" t="s">
        <v>80</v>
      </c>
      <c r="E54" s="56"/>
      <c r="F54" s="31"/>
      <c r="G54" s="17" t="s">
        <v>24</v>
      </c>
      <c r="H54" s="75"/>
      <c r="I54" s="75"/>
      <c r="J54" s="76">
        <f>E54*H54*I54</f>
        <v>0</v>
      </c>
      <c r="K54" s="22"/>
    </row>
    <row r="55" spans="1:11" x14ac:dyDescent="0.25">
      <c r="A55" s="14"/>
      <c r="B55" s="28" t="s">
        <v>82</v>
      </c>
      <c r="C55" s="29"/>
      <c r="D55" s="30" t="s">
        <v>83</v>
      </c>
      <c r="E55" s="56"/>
      <c r="F55" s="31"/>
      <c r="G55" s="17" t="s">
        <v>65</v>
      </c>
      <c r="H55" s="75"/>
      <c r="I55" s="75"/>
      <c r="J55" s="76">
        <f t="shared" si="1"/>
        <v>0</v>
      </c>
      <c r="K55" s="22"/>
    </row>
    <row r="56" spans="1:11" x14ac:dyDescent="0.25">
      <c r="A56" s="14"/>
      <c r="B56" s="28" t="s">
        <v>84</v>
      </c>
      <c r="C56" s="29"/>
      <c r="D56" s="30" t="s">
        <v>85</v>
      </c>
      <c r="E56" s="56"/>
      <c r="F56" s="31"/>
      <c r="G56" s="17" t="s">
        <v>27</v>
      </c>
      <c r="H56" s="75"/>
      <c r="I56" s="75"/>
      <c r="J56" s="76">
        <f t="shared" si="1"/>
        <v>0</v>
      </c>
      <c r="K56" s="22"/>
    </row>
    <row r="57" spans="1:11" x14ac:dyDescent="0.25">
      <c r="A57" s="23"/>
      <c r="B57" s="28" t="s">
        <v>86</v>
      </c>
      <c r="C57" s="29"/>
      <c r="D57" s="34" t="s">
        <v>87</v>
      </c>
      <c r="E57" s="57"/>
      <c r="F57" s="31"/>
      <c r="G57" s="26" t="s">
        <v>24</v>
      </c>
      <c r="H57" s="75"/>
      <c r="I57" s="75"/>
      <c r="J57" s="76">
        <f t="shared" si="1"/>
        <v>0</v>
      </c>
      <c r="K57" s="22"/>
    </row>
    <row r="58" spans="1:11" x14ac:dyDescent="0.25">
      <c r="A58" s="14"/>
      <c r="B58" s="28" t="s">
        <v>88</v>
      </c>
      <c r="C58" s="29"/>
      <c r="D58" s="30" t="s">
        <v>89</v>
      </c>
      <c r="E58" s="56"/>
      <c r="F58" s="31"/>
      <c r="G58" s="17" t="s">
        <v>15</v>
      </c>
      <c r="H58" s="75"/>
      <c r="I58" s="75"/>
      <c r="J58" s="76">
        <f t="shared" si="1"/>
        <v>0</v>
      </c>
      <c r="K58" s="22"/>
    </row>
    <row r="59" spans="1:11" x14ac:dyDescent="0.25">
      <c r="A59" s="14"/>
      <c r="B59" s="35"/>
      <c r="C59" s="36"/>
      <c r="D59" s="37"/>
      <c r="E59" s="58"/>
      <c r="F59" s="31"/>
      <c r="G59" s="38"/>
      <c r="H59" s="75"/>
      <c r="I59" s="75"/>
      <c r="J59" s="76">
        <f t="shared" si="1"/>
        <v>0</v>
      </c>
      <c r="K59" s="22"/>
    </row>
    <row r="60" spans="1:11" x14ac:dyDescent="0.25">
      <c r="A60" s="14"/>
      <c r="B60" s="35"/>
      <c r="C60" s="36"/>
      <c r="D60" s="37"/>
      <c r="E60" s="58"/>
      <c r="F60" s="31"/>
      <c r="G60" s="38"/>
      <c r="H60" s="75"/>
      <c r="I60" s="75"/>
      <c r="J60" s="76">
        <f t="shared" si="1"/>
        <v>0</v>
      </c>
      <c r="K60" s="22"/>
    </row>
    <row r="61" spans="1:11" x14ac:dyDescent="0.25">
      <c r="A61" s="14"/>
      <c r="B61" s="35"/>
      <c r="C61" s="36"/>
      <c r="D61" s="37"/>
      <c r="E61" s="58"/>
      <c r="F61" s="31"/>
      <c r="G61" s="38"/>
      <c r="H61" s="75"/>
      <c r="I61" s="75"/>
      <c r="J61" s="76">
        <f t="shared" si="1"/>
        <v>0</v>
      </c>
      <c r="K61" s="22"/>
    </row>
    <row r="62" spans="1:11" x14ac:dyDescent="0.25">
      <c r="A62" s="14"/>
      <c r="B62" s="35"/>
      <c r="C62" s="36"/>
      <c r="D62" s="37"/>
      <c r="E62" s="58"/>
      <c r="F62" s="31"/>
      <c r="G62" s="38"/>
      <c r="H62" s="75"/>
      <c r="I62" s="75"/>
      <c r="J62" s="76">
        <f t="shared" si="1"/>
        <v>0</v>
      </c>
      <c r="K62" s="22"/>
    </row>
    <row r="63" spans="1:11" x14ac:dyDescent="0.25">
      <c r="A63" s="23"/>
      <c r="B63" s="35"/>
      <c r="C63" s="36"/>
      <c r="D63" s="37"/>
      <c r="E63" s="58"/>
      <c r="F63" s="31"/>
      <c r="G63" s="38"/>
      <c r="H63" s="75"/>
      <c r="I63" s="75"/>
      <c r="J63" s="76">
        <f t="shared" si="1"/>
        <v>0</v>
      </c>
      <c r="K63" s="22"/>
    </row>
    <row r="64" spans="1:11" ht="15.75" thickBot="1" x14ac:dyDescent="0.3">
      <c r="A64" s="14"/>
      <c r="B64" s="39"/>
      <c r="C64" s="40"/>
      <c r="D64" s="41"/>
      <c r="E64" s="59"/>
      <c r="F64" s="42"/>
      <c r="G64" s="43"/>
      <c r="H64" s="77"/>
      <c r="I64" s="77"/>
      <c r="J64" s="78">
        <f t="shared" si="1"/>
        <v>0</v>
      </c>
      <c r="K64" s="22"/>
    </row>
    <row r="65" spans="1:11" x14ac:dyDescent="0.25">
      <c r="A65" s="14"/>
      <c r="B65" s="14"/>
      <c r="C65" s="14"/>
      <c r="D65" s="44"/>
      <c r="E65" s="60"/>
      <c r="F65" s="45"/>
      <c r="G65" s="44"/>
      <c r="H65" s="14"/>
      <c r="I65" s="14"/>
      <c r="J65" s="14"/>
      <c r="K65" s="14"/>
    </row>
    <row r="66" spans="1:11" x14ac:dyDescent="0.25">
      <c r="A66" s="14"/>
      <c r="C66" s="14"/>
      <c r="D66" s="44"/>
      <c r="E66" s="60"/>
      <c r="F66" s="46"/>
      <c r="G66" s="14"/>
      <c r="H66" s="47" t="s">
        <v>101</v>
      </c>
      <c r="I66" s="47"/>
      <c r="J66" s="48">
        <f>SUM(J14:J64)</f>
        <v>0</v>
      </c>
      <c r="K66" s="49"/>
    </row>
    <row r="67" spans="1:11" x14ac:dyDescent="0.25">
      <c r="A67" s="14"/>
      <c r="B67" s="14"/>
      <c r="C67" s="14"/>
      <c r="D67" s="44"/>
      <c r="E67" s="60"/>
      <c r="F67" s="46"/>
      <c r="G67" s="14"/>
      <c r="H67" s="50" t="s">
        <v>90</v>
      </c>
      <c r="I67" s="47"/>
      <c r="J67" s="48">
        <f>J66*0.1</f>
        <v>0</v>
      </c>
      <c r="K67" s="49"/>
    </row>
    <row r="68" spans="1:11" x14ac:dyDescent="0.25">
      <c r="A68" s="14"/>
      <c r="B68" s="14"/>
      <c r="C68" s="14"/>
      <c r="D68" s="44"/>
      <c r="E68" s="60"/>
      <c r="F68" s="46"/>
      <c r="G68" s="14"/>
      <c r="H68" s="47" t="s">
        <v>91</v>
      </c>
      <c r="I68" s="47"/>
      <c r="J68" s="48">
        <f>J66*0.15</f>
        <v>0</v>
      </c>
      <c r="K68" s="49"/>
    </row>
    <row r="69" spans="1:11" x14ac:dyDescent="0.25">
      <c r="A69" s="14"/>
      <c r="B69" s="14"/>
      <c r="C69" s="14"/>
      <c r="D69" s="44"/>
      <c r="E69" s="60"/>
      <c r="F69" s="46"/>
      <c r="G69" s="14"/>
      <c r="H69" s="47" t="s">
        <v>102</v>
      </c>
      <c r="I69" s="47"/>
      <c r="J69" s="48">
        <f>SUM(J66:J68)</f>
        <v>0</v>
      </c>
      <c r="K69" s="49"/>
    </row>
    <row r="70" spans="1:11" x14ac:dyDescent="0.25">
      <c r="A70" s="14"/>
      <c r="B70" s="14"/>
      <c r="C70" s="14"/>
      <c r="D70" s="44"/>
      <c r="E70" s="60"/>
      <c r="F70" s="46"/>
      <c r="G70" s="14"/>
      <c r="H70" s="50" t="s">
        <v>98</v>
      </c>
      <c r="I70" s="47"/>
      <c r="J70" s="71">
        <f>J69*1.5</f>
        <v>0</v>
      </c>
      <c r="K70" s="49"/>
    </row>
    <row r="71" spans="1:11" x14ac:dyDescent="0.25">
      <c r="A71" s="14"/>
      <c r="B71" s="14"/>
      <c r="C71" s="14"/>
      <c r="D71" s="44"/>
      <c r="E71" s="60"/>
      <c r="F71" s="46"/>
      <c r="G71" s="14"/>
      <c r="H71" s="47"/>
      <c r="I71" s="14"/>
      <c r="J71" s="51"/>
      <c r="K71" s="51"/>
    </row>
    <row r="72" spans="1:11" x14ac:dyDescent="0.25">
      <c r="A72" s="14"/>
      <c r="B72" s="74" t="s">
        <v>103</v>
      </c>
      <c r="C72" s="74"/>
      <c r="D72" s="74"/>
      <c r="E72" s="74"/>
      <c r="F72" s="74"/>
      <c r="G72" s="74"/>
      <c r="H72" s="74"/>
      <c r="I72" s="74"/>
      <c r="J72" s="74"/>
      <c r="K72" s="51"/>
    </row>
    <row r="74" spans="1:11" x14ac:dyDescent="0.25">
      <c r="D74" s="45"/>
      <c r="E74" s="61"/>
      <c r="F74" s="14"/>
      <c r="G74" s="47"/>
      <c r="H74" s="47"/>
      <c r="I74" s="49"/>
    </row>
    <row r="75" spans="1:11" x14ac:dyDescent="0.25">
      <c r="B75" s="52"/>
      <c r="D75" s="45"/>
      <c r="E75" s="61"/>
      <c r="F75" s="14"/>
      <c r="G75" s="53"/>
      <c r="H75" s="47"/>
      <c r="I75" s="49"/>
    </row>
    <row r="76" spans="1:11" x14ac:dyDescent="0.25">
      <c r="D76" s="45"/>
      <c r="E76" s="61"/>
      <c r="F76" s="14"/>
      <c r="G76" s="47"/>
      <c r="H76" s="47"/>
      <c r="I76" s="49"/>
    </row>
    <row r="77" spans="1:11" x14ac:dyDescent="0.25">
      <c r="D77" s="45"/>
      <c r="E77" s="61"/>
      <c r="F77" s="14"/>
      <c r="G77" s="47"/>
      <c r="H77" s="14"/>
      <c r="I77" s="51"/>
    </row>
  </sheetData>
  <mergeCells count="60">
    <mergeCell ref="B61:C61"/>
    <mergeCell ref="B62:C62"/>
    <mergeCell ref="B63:C63"/>
    <mergeCell ref="B64:C64"/>
    <mergeCell ref="B3:J3"/>
    <mergeCell ref="B72:J72"/>
    <mergeCell ref="B55:C55"/>
    <mergeCell ref="B56:C56"/>
    <mergeCell ref="B57:C57"/>
    <mergeCell ref="B58:C58"/>
    <mergeCell ref="B59:C59"/>
    <mergeCell ref="B60:C60"/>
    <mergeCell ref="B48:C48"/>
    <mergeCell ref="B49:C49"/>
    <mergeCell ref="B50:C50"/>
    <mergeCell ref="B51:C51"/>
    <mergeCell ref="B53:C53"/>
    <mergeCell ref="B54:C54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3:C13"/>
    <mergeCell ref="B14:C14"/>
    <mergeCell ref="B15:C15"/>
    <mergeCell ref="B16:C16"/>
    <mergeCell ref="B17:C17"/>
    <mergeCell ref="G4:J7"/>
    <mergeCell ref="C9:D9"/>
    <mergeCell ref="I9:J9"/>
    <mergeCell ref="C10:D10"/>
    <mergeCell ref="I10:J10"/>
    <mergeCell ref="C11:D11"/>
    <mergeCell ref="I11:J11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B47FC1F8F1A47B1543F3F728B97D9" ma:contentTypeVersion="13" ma:contentTypeDescription="Create a new document." ma:contentTypeScope="" ma:versionID="27aa255787d1e2bf6d367e5edfd3d8e2">
  <xsd:schema xmlns:xsd="http://www.w3.org/2001/XMLSchema" xmlns:xs="http://www.w3.org/2001/XMLSchema" xmlns:p="http://schemas.microsoft.com/office/2006/metadata/properties" xmlns:ns2="7292188a-fc76-44de-841e-4731f6b70d98" xmlns:ns3="368e6243-bc9c-4d3a-9c97-ce8626db615f" targetNamespace="http://schemas.microsoft.com/office/2006/metadata/properties" ma:root="true" ma:fieldsID="8eb0b95551cfcfffd3faa141cf76aa02" ns2:_="" ns3:_="">
    <xsd:import namespace="7292188a-fc76-44de-841e-4731f6b70d98"/>
    <xsd:import namespace="368e6243-bc9c-4d3a-9c97-ce8626db6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2188a-fc76-44de-841e-4731f6b70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432c9a3-cfbe-4572-8e23-7e9f1f278e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e6243-bc9c-4d3a-9c97-ce8626db615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5673649-c2e4-4db4-90b9-b127c7e7d8fb}" ma:internalName="TaxCatchAll" ma:showField="CatchAllData" ma:web="368e6243-bc9c-4d3a-9c97-ce8626db6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92188a-fc76-44de-841e-4731f6b70d98">
      <Terms xmlns="http://schemas.microsoft.com/office/infopath/2007/PartnerControls"/>
    </lcf76f155ced4ddcb4097134ff3c332f>
    <TaxCatchAll xmlns="368e6243-bc9c-4d3a-9c97-ce8626db615f" xsi:nil="true"/>
  </documentManagement>
</p:properties>
</file>

<file path=customXml/itemProps1.xml><?xml version="1.0" encoding="utf-8"?>
<ds:datastoreItem xmlns:ds="http://schemas.openxmlformats.org/officeDocument/2006/customXml" ds:itemID="{80894042-F9D9-4967-AAC0-5540009C729A}"/>
</file>

<file path=customXml/itemProps2.xml><?xml version="1.0" encoding="utf-8"?>
<ds:datastoreItem xmlns:ds="http://schemas.openxmlformats.org/officeDocument/2006/customXml" ds:itemID="{3AC25D49-0615-4722-BCC7-35B850246BE3}"/>
</file>

<file path=customXml/itemProps3.xml><?xml version="1.0" encoding="utf-8"?>
<ds:datastoreItem xmlns:ds="http://schemas.openxmlformats.org/officeDocument/2006/customXml" ds:itemID="{4E10E9AF-479D-4D22-B601-BF3A75000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Geiger</dc:creator>
  <cp:lastModifiedBy>Matthew Geiger</cp:lastModifiedBy>
  <cp:lastPrinted>2025-03-19T15:35:00Z</cp:lastPrinted>
  <dcterms:created xsi:type="dcterms:W3CDTF">2025-03-19T14:26:09Z</dcterms:created>
  <dcterms:modified xsi:type="dcterms:W3CDTF">2025-03-19T15:36:41Z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0x0101009EBB47FC1F8F1A47B1543F3F728B97D9</vt:lpwstr>
  </property>
</Properties>
</file>